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4890"/>
  </bookViews>
  <sheets>
    <sheet name="2015" sheetId="1" r:id="rId1"/>
  </sheets>
  <definedNames>
    <definedName name="_xlnm.Print_Area" localSheetId="0">'2015'!$A$1:$E$33</definedName>
  </definedNames>
  <calcPr calcId="124519"/>
</workbook>
</file>

<file path=xl/calcChain.xml><?xml version="1.0" encoding="utf-8"?>
<calcChain xmlns="http://schemas.openxmlformats.org/spreadsheetml/2006/main">
  <c r="O4" i="1"/>
  <c r="J4"/>
  <c r="F15"/>
  <c r="J5"/>
  <c r="J6"/>
  <c r="J9"/>
  <c r="K14"/>
  <c r="D13"/>
  <c r="L18"/>
  <c r="J3"/>
  <c r="J1" s="1"/>
  <c r="K3" s="1"/>
  <c r="J7"/>
  <c r="L24"/>
  <c r="L23"/>
  <c r="L22"/>
  <c r="L21"/>
  <c r="L19"/>
  <c r="L20"/>
  <c r="L17"/>
  <c r="D15"/>
  <c r="D14" s="1"/>
  <c r="F13"/>
  <c r="C15"/>
  <c r="C13"/>
  <c r="C14"/>
  <c r="F14" l="1"/>
</calcChain>
</file>

<file path=xl/sharedStrings.xml><?xml version="1.0" encoding="utf-8"?>
<sst xmlns="http://schemas.openxmlformats.org/spreadsheetml/2006/main" count="93" uniqueCount="81">
  <si>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</si>
  <si>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</si>
  <si>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</si>
  <si>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</si>
  <si>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</si>
  <si>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</si>
  <si>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</si>
  <si>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</si>
  <si>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</si>
  <si>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</si>
  <si>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</si>
  <si>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</si>
  <si>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</si>
  <si>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</si>
  <si>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</si>
  <si>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</si>
  <si>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</si>
  <si>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</si>
  <si>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</si>
  <si>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</si>
  <si>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</si>
  <si>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</si>
  <si>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IPPI, rating</t>
  </si>
  <si>
    <t>IPPI vásarlás</t>
  </si>
  <si>
    <t>Képzési kiadások, startkönyv.</t>
  </si>
  <si>
    <t>Internet, honlap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</si>
  <si>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</si>
  <si>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</si>
  <si>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</si>
  <si>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</si>
  <si>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</si>
  <si>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</si>
  <si>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</si>
  <si>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</si>
  <si>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</si>
  <si>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</si>
  <si>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</si>
  <si>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</si>
  <si>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</si>
  <si>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</si>
  <si>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</si>
  <si>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</si>
  <si>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</si>
  <si>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</si>
  <si>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</si>
  <si>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</si>
  <si>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</si>
  <si>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</si>
  <si>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</si>
  <si>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</si>
  <si>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</si>
  <si>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</si>
  <si>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</si>
  <si>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</si>
  <si>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</si>
  <si>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</si>
  <si>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</si>
  <si>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</si>
  <si>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</si>
  <si>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</si>
  <si>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</si>
  <si>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</si>
  <si>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</si>
  <si>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</si>
  <si>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</si>
  <si>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</si>
  <si>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</si>
  <si>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</si>
  <si>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</si>
  <si>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</si>
  <si>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2013-ban fiz.</t>
  </si>
  <si>
    <t>össz.MRSz</t>
  </si>
  <si>
    <t>(szóló, tandem, éves, féléves)</t>
  </si>
  <si>
    <t>(éves, féléves)</t>
  </si>
  <si>
    <t>Pénzterv 2015. 700 fő éves befizetésével számolva</t>
  </si>
  <si>
    <t>TERV 2015</t>
  </si>
  <si>
    <t>2014-es tartozások</t>
  </si>
  <si>
    <t>Pályázat, támogatások</t>
  </si>
  <si>
    <t>(jan31 előtt, után,3000)</t>
  </si>
  <si>
    <t>HFFA tagdíj</t>
  </si>
  <si>
    <t>elszámolás 07.01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</si>
</sst>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4" fillId="6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4" fillId="7" borderId="1" xfId="1" applyNumberFormat="1" applyFont="1" applyFill="1" applyBorder="1"/>
    <xf numFmtId="164" fontId="0" fillId="7" borderId="1" xfId="1" applyNumberFormat="1" applyFont="1" applyFill="1" applyBorder="1"/>
    <xf numFmtId="164" fontId="4" fillId="8" borderId="1" xfId="1" applyNumberFormat="1" applyFont="1" applyFill="1" applyBorder="1"/>
    <xf numFmtId="164" fontId="0" fillId="8" borderId="1" xfId="1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49" fontId="0" fillId="0" borderId="1" xfId="0" applyNumberFormat="1" applyFill="1" applyBorder="1" applyAlignment="1"/>
    <xf numFmtId="164" fontId="4" fillId="9" borderId="1" xfId="1" applyNumberFormat="1" applyFont="1" applyFill="1" applyBorder="1"/>
    <xf numFmtId="0" fontId="0" fillId="0" borderId="1" xfId="0" applyFill="1" applyBorder="1" applyAlignment="1"/>
    <xf numFmtId="0" fontId="7" fillId="8" borderId="1" xfId="0" applyFont="1" applyFill="1" applyBorder="1" applyAlignment="1">
      <alignment horizontal="center"/>
    </xf>
    <xf numFmtId="164" fontId="10" fillId="8" borderId="1" xfId="1" applyNumberFormat="1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Fill="1" applyBorder="1"/>
    <xf numFmtId="0" fontId="0" fillId="0" borderId="1" xfId="0" applyBorder="1" applyAlignment="1">
      <alignment horizontal="center"/>
    </xf>
    <xf numFmtId="164" fontId="11" fillId="0" borderId="1" xfId="1" applyNumberFormat="1" applyFont="1" applyFill="1" applyBorder="1"/>
    <xf numFmtId="164" fontId="4" fillId="4" borderId="1" xfId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4" fontId="1" fillId="10" borderId="1" xfId="1" applyNumberFormat="1" applyFont="1" applyFill="1" applyBorder="1"/>
    <xf numFmtId="164" fontId="1" fillId="5" borderId="1" xfId="1" applyNumberFormat="1" applyFont="1" applyFill="1" applyBorder="1"/>
    <xf numFmtId="164" fontId="1" fillId="6" borderId="1" xfId="1" applyNumberFormat="1" applyFont="1" applyFill="1" applyBorder="1"/>
    <xf numFmtId="164" fontId="1" fillId="3" borderId="1" xfId="1" applyNumberFormat="1" applyFont="1" applyFill="1" applyBorder="1"/>
    <xf numFmtId="164" fontId="1" fillId="9" borderId="1" xfId="1" applyNumberFormat="1" applyFont="1" applyFill="1" applyBorder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7" fillId="3" borderId="3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7" fillId="11" borderId="0" xfId="0" applyFont="1" applyFill="1" applyAlignment="1">
      <alignment horizontal="center"/>
    </xf>
    <xf numFmtId="164" fontId="1" fillId="0" borderId="1" xfId="1" applyNumberFormat="1" applyFont="1" applyFill="1" applyBorder="1"/>
    <xf numFmtId="164" fontId="7" fillId="3" borderId="1" xfId="1" applyNumberFormat="1" applyFont="1" applyFill="1" applyBorder="1"/>
    <xf numFmtId="164" fontId="0" fillId="0" borderId="1" xfId="0" applyNumberFormat="1" applyFill="1" applyBorder="1"/>
    <xf numFmtId="0" fontId="3" fillId="0" borderId="5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D1" zoomScale="85" workbookViewId="0">
      <selection activeCell="J4" sqref="J4:J9"/>
    </sheetView>
  </sheetViews>
  <sheetFormatPr defaultRowHeight="12.75"/>
  <cols>
    <col min="1" max="1" width="5.5703125" customWidth="1"/>
    <col min="2" max="2" width="46.5703125" customWidth="1"/>
    <col min="3" max="3" width="10.42578125" style="4" hidden="1" customWidth="1"/>
    <col min="4" max="4" width="16.28515625" customWidth="1"/>
    <col min="5" max="5" width="1.28515625" customWidth="1"/>
    <col min="6" max="6" width="17.7109375" customWidth="1"/>
    <col min="7" max="7" width="2" customWidth="1"/>
    <col min="8" max="8" width="14.28515625" customWidth="1"/>
    <col min="9" max="9" width="13.85546875" style="32" customWidth="1"/>
    <col min="10" max="10" width="14" customWidth="1"/>
    <col min="11" max="11" width="15" customWidth="1"/>
    <col min="12" max="12" width="12" customWidth="1"/>
    <col min="13" max="13" width="9.5703125" customWidth="1"/>
  </cols>
  <sheetData>
    <row r="1" spans="1:15">
      <c r="A1" s="68" t="s">
        <v>74</v>
      </c>
      <c r="B1" s="68"/>
      <c r="C1" s="3"/>
      <c r="D1" s="21" t="s">
        <v>75</v>
      </c>
      <c r="F1" s="21" t="s">
        <v>80</v>
      </c>
      <c r="H1" s="44"/>
      <c r="I1" s="32" t="s">
        <v>63</v>
      </c>
      <c r="J1" s="65">
        <f>J2+J3</f>
        <v>13972500</v>
      </c>
    </row>
    <row r="2" spans="1:15">
      <c r="A2" s="69" t="s">
        <v>5</v>
      </c>
      <c r="B2" s="9" t="s">
        <v>17</v>
      </c>
      <c r="D2" s="1">
        <v>4309140</v>
      </c>
      <c r="F2" s="1">
        <v>4309140</v>
      </c>
      <c r="I2" s="40" t="s">
        <v>70</v>
      </c>
      <c r="J2" s="63">
        <v>42000</v>
      </c>
      <c r="K2" s="52" t="s">
        <v>68</v>
      </c>
    </row>
    <row r="3" spans="1:15">
      <c r="A3" s="69"/>
      <c r="B3" s="9" t="s">
        <v>76</v>
      </c>
      <c r="D3" s="1">
        <v>400000</v>
      </c>
      <c r="F3" s="41">
        <v>308000</v>
      </c>
      <c r="G3" t="s">
        <v>40</v>
      </c>
      <c r="I3" s="39" t="s">
        <v>34</v>
      </c>
      <c r="J3" s="64">
        <f>F4</f>
        <v>13930500</v>
      </c>
      <c r="K3" s="53">
        <f>J1*100/11650000</f>
        <v>119.93562231759657</v>
      </c>
      <c r="O3" t="s">
        <v>71</v>
      </c>
    </row>
    <row r="4" spans="1:15">
      <c r="A4" s="69"/>
      <c r="B4" s="10" t="s">
        <v>16</v>
      </c>
      <c r="D4" s="23">
        <v>5250000</v>
      </c>
      <c r="F4" s="41">
        <v>13930500</v>
      </c>
      <c r="G4" t="s">
        <v>37</v>
      </c>
      <c r="I4" s="10" t="s">
        <v>35</v>
      </c>
      <c r="J4" s="23">
        <f>K4*7500+L4*8000+M4*3000</f>
        <v>6839500</v>
      </c>
      <c r="K4" s="54">
        <v>651</v>
      </c>
      <c r="L4" s="59">
        <v>242</v>
      </c>
      <c r="M4" s="59">
        <v>7</v>
      </c>
      <c r="N4" t="s">
        <v>78</v>
      </c>
      <c r="O4" s="62">
        <f>K4+L4+M4</f>
        <v>900</v>
      </c>
    </row>
    <row r="5" spans="1:15">
      <c r="A5" s="69"/>
      <c r="B5" s="10" t="s">
        <v>18</v>
      </c>
      <c r="D5" s="24">
        <v>700000</v>
      </c>
      <c r="F5" s="40" t="s">
        <v>41</v>
      </c>
      <c r="I5" s="10" t="s">
        <v>18</v>
      </c>
      <c r="J5" s="24">
        <f>K5*1000+L5*500</f>
        <v>915000</v>
      </c>
      <c r="K5" s="55">
        <v>915</v>
      </c>
      <c r="L5" s="60"/>
      <c r="M5" t="s">
        <v>73</v>
      </c>
    </row>
    <row r="6" spans="1:15">
      <c r="A6" s="69"/>
      <c r="B6" s="10" t="s">
        <v>79</v>
      </c>
      <c r="D6" s="29">
        <v>2800000</v>
      </c>
      <c r="F6" s="40" t="s">
        <v>41</v>
      </c>
      <c r="I6" s="10" t="s">
        <v>79</v>
      </c>
      <c r="J6" s="29">
        <f>K6*4000+L6*2000</f>
        <v>3676000</v>
      </c>
      <c r="K6" s="56">
        <v>919</v>
      </c>
      <c r="L6" s="61"/>
      <c r="M6" t="s">
        <v>73</v>
      </c>
    </row>
    <row r="7" spans="1:15">
      <c r="A7" s="69"/>
      <c r="B7" s="11" t="s">
        <v>19</v>
      </c>
      <c r="D7" s="20">
        <v>2100000</v>
      </c>
      <c r="F7" s="40" t="s">
        <v>41</v>
      </c>
      <c r="I7" s="11" t="s">
        <v>36</v>
      </c>
      <c r="J7" s="20">
        <f>K7*3000+L7*5000</f>
        <v>3353000</v>
      </c>
      <c r="K7" s="57">
        <v>991</v>
      </c>
      <c r="L7" s="57">
        <v>76</v>
      </c>
      <c r="O7" t="s">
        <v>72</v>
      </c>
    </row>
    <row r="8" spans="1:15">
      <c r="A8" s="69"/>
      <c r="B8" s="11" t="s">
        <v>22</v>
      </c>
      <c r="D8" s="20">
        <v>700000</v>
      </c>
      <c r="F8" s="40" t="s">
        <v>41</v>
      </c>
      <c r="I8" s="11" t="s">
        <v>22</v>
      </c>
      <c r="J8" s="22">
        <v>1396000</v>
      </c>
      <c r="K8" s="58"/>
    </row>
    <row r="9" spans="1:15">
      <c r="A9" s="69"/>
      <c r="B9" s="11" t="s">
        <v>29</v>
      </c>
      <c r="D9" s="34">
        <v>100000</v>
      </c>
      <c r="F9" s="40" t="s">
        <v>41</v>
      </c>
      <c r="I9" s="38" t="s">
        <v>38</v>
      </c>
      <c r="J9" s="34">
        <f>1000*K9</f>
        <v>230000</v>
      </c>
      <c r="K9" s="34">
        <v>230</v>
      </c>
    </row>
    <row r="10" spans="1:15">
      <c r="A10" s="69"/>
      <c r="B10" s="10" t="s">
        <v>8</v>
      </c>
      <c r="D10" s="22">
        <v>200000</v>
      </c>
      <c r="F10" s="41">
        <v>65500</v>
      </c>
      <c r="G10" t="s">
        <v>39</v>
      </c>
      <c r="I10" s="31"/>
      <c r="J10" s="31"/>
    </row>
    <row r="11" spans="1:15">
      <c r="A11" s="69"/>
      <c r="B11" s="11" t="s">
        <v>7</v>
      </c>
      <c r="D11" s="27">
        <v>100000</v>
      </c>
      <c r="F11" s="41">
        <v>28434</v>
      </c>
      <c r="G11" t="s">
        <v>42</v>
      </c>
      <c r="I11" s="43"/>
    </row>
    <row r="12" spans="1:15">
      <c r="A12" s="69"/>
      <c r="B12" s="12" t="s">
        <v>77</v>
      </c>
      <c r="D12" s="45"/>
      <c r="F12" s="41"/>
      <c r="G12" t="s">
        <v>43</v>
      </c>
    </row>
    <row r="13" spans="1:15" ht="15">
      <c r="A13" s="70" t="s">
        <v>0</v>
      </c>
      <c r="B13" s="70"/>
      <c r="C13" s="7">
        <f>SUM(C2:C12)</f>
        <v>0</v>
      </c>
      <c r="D13" s="1">
        <f>SUM(D2:D12)</f>
        <v>16659140</v>
      </c>
      <c r="F13" s="1">
        <f>SUM(F2:F12)</f>
        <v>18641574</v>
      </c>
      <c r="H13" s="36" t="s">
        <v>30</v>
      </c>
      <c r="I13" s="36" t="s">
        <v>31</v>
      </c>
      <c r="J13" s="36" t="s">
        <v>32</v>
      </c>
      <c r="K13" s="36" t="s">
        <v>33</v>
      </c>
    </row>
    <row r="14" spans="1:15" ht="27" customHeight="1">
      <c r="A14" s="13"/>
      <c r="B14" s="14" t="s">
        <v>1</v>
      </c>
      <c r="C14" s="8">
        <f>C13-C15</f>
        <v>0</v>
      </c>
      <c r="D14" s="2">
        <f>D13-D15</f>
        <v>2983140</v>
      </c>
      <c r="F14" s="2">
        <f>F13-F15</f>
        <v>6352860</v>
      </c>
      <c r="H14" s="37">
        <v>1805647</v>
      </c>
      <c r="I14" s="37">
        <v>47213</v>
      </c>
      <c r="J14" s="37">
        <v>4500000</v>
      </c>
      <c r="K14" s="37">
        <f>H14+I14+J14</f>
        <v>6352860</v>
      </c>
    </row>
    <row r="15" spans="1:15" ht="15">
      <c r="A15" s="70" t="s">
        <v>2</v>
      </c>
      <c r="B15" s="70"/>
      <c r="C15" s="7">
        <f>SUM(C16:C33)</f>
        <v>0</v>
      </c>
      <c r="D15" s="1">
        <f>SUM(D16:D33)</f>
        <v>13676000</v>
      </c>
      <c r="F15" s="1">
        <f>SUM(F16:F33)</f>
        <v>12288714</v>
      </c>
      <c r="H15" s="31"/>
      <c r="I15" s="36" t="s">
        <v>62</v>
      </c>
    </row>
    <row r="16" spans="1:15" ht="12.75" customHeight="1">
      <c r="A16" s="66" t="s">
        <v>28</v>
      </c>
      <c r="B16" s="15" t="s">
        <v>3</v>
      </c>
      <c r="D16" s="46">
        <v>5250000</v>
      </c>
      <c r="F16" s="41">
        <v>6055500</v>
      </c>
      <c r="G16" t="s">
        <v>44</v>
      </c>
      <c r="H16" s="31"/>
      <c r="I16" s="36">
        <v>0</v>
      </c>
      <c r="N16" s="43"/>
    </row>
    <row r="17" spans="1:14">
      <c r="A17" s="66"/>
      <c r="B17" s="16" t="s">
        <v>6</v>
      </c>
      <c r="C17" s="5"/>
      <c r="D17" s="47">
        <v>800000</v>
      </c>
      <c r="F17" s="41">
        <v>469500</v>
      </c>
      <c r="G17" t="s">
        <v>45</v>
      </c>
      <c r="H17" s="31"/>
      <c r="I17"/>
      <c r="J17" s="42" t="s">
        <v>64</v>
      </c>
      <c r="K17" s="22">
        <v>305</v>
      </c>
      <c r="L17" s="22">
        <f>K17*M17</f>
        <v>305000</v>
      </c>
      <c r="M17" s="22">
        <v>1000</v>
      </c>
      <c r="N17" s="43"/>
    </row>
    <row r="18" spans="1:14">
      <c r="A18" s="66"/>
      <c r="B18" s="16" t="s">
        <v>9</v>
      </c>
      <c r="D18" s="48">
        <v>1700000</v>
      </c>
      <c r="F18" s="41">
        <v>1882180</v>
      </c>
      <c r="G18" t="s">
        <v>46</v>
      </c>
      <c r="H18" s="31"/>
      <c r="J18" s="42" t="s">
        <v>64</v>
      </c>
      <c r="K18" s="22">
        <v>149</v>
      </c>
      <c r="L18" s="22">
        <f>K18*M18</f>
        <v>596000</v>
      </c>
      <c r="M18" s="22">
        <v>4000</v>
      </c>
      <c r="N18" s="43"/>
    </row>
    <row r="19" spans="1:14">
      <c r="A19" s="66"/>
      <c r="B19" s="17" t="s">
        <v>4</v>
      </c>
      <c r="D19" s="48">
        <v>700000</v>
      </c>
      <c r="F19" s="41">
        <v>900000</v>
      </c>
      <c r="G19" t="s">
        <v>47</v>
      </c>
      <c r="H19" s="31"/>
      <c r="J19" s="42" t="s">
        <v>64</v>
      </c>
      <c r="K19" s="22">
        <v>29</v>
      </c>
      <c r="L19" s="22">
        <f t="shared" ref="L19:L24" si="0">K19*M19</f>
        <v>87000</v>
      </c>
      <c r="M19" s="22">
        <v>3000</v>
      </c>
      <c r="N19" s="43"/>
    </row>
    <row r="20" spans="1:14">
      <c r="A20" s="66"/>
      <c r="B20" s="17" t="s">
        <v>26</v>
      </c>
      <c r="D20" s="49">
        <v>200000</v>
      </c>
      <c r="F20" s="41"/>
      <c r="G20" t="s">
        <v>48</v>
      </c>
      <c r="H20" s="31"/>
      <c r="J20" s="42" t="s">
        <v>64</v>
      </c>
      <c r="K20" s="22">
        <v>8</v>
      </c>
      <c r="L20" s="22">
        <f t="shared" si="0"/>
        <v>40000</v>
      </c>
      <c r="M20" s="22">
        <v>5000</v>
      </c>
      <c r="N20" s="43"/>
    </row>
    <row r="21" spans="1:14">
      <c r="A21" s="66"/>
      <c r="B21" s="17" t="s">
        <v>10</v>
      </c>
      <c r="C21" s="5"/>
      <c r="D21" s="30">
        <v>2500000</v>
      </c>
      <c r="F21" s="41">
        <v>1234800</v>
      </c>
      <c r="G21" t="s">
        <v>49</v>
      </c>
      <c r="H21" s="31"/>
      <c r="J21" s="42" t="s">
        <v>65</v>
      </c>
      <c r="K21" s="22">
        <v>43</v>
      </c>
      <c r="L21" s="22">
        <f t="shared" si="0"/>
        <v>172000</v>
      </c>
      <c r="M21" s="22">
        <v>4000</v>
      </c>
      <c r="N21" s="43"/>
    </row>
    <row r="22" spans="1:14">
      <c r="A22" s="66"/>
      <c r="B22" s="17" t="s">
        <v>11</v>
      </c>
      <c r="C22" s="5"/>
      <c r="D22" s="30">
        <v>500000</v>
      </c>
      <c r="F22" s="41">
        <v>230255</v>
      </c>
      <c r="G22" t="s">
        <v>50</v>
      </c>
      <c r="H22" s="31"/>
      <c r="J22" s="42" t="s">
        <v>66</v>
      </c>
      <c r="K22" s="22">
        <v>1</v>
      </c>
      <c r="L22" s="22">
        <f t="shared" si="0"/>
        <v>5000</v>
      </c>
      <c r="M22" s="22">
        <v>5000</v>
      </c>
      <c r="N22" s="43"/>
    </row>
    <row r="23" spans="1:14">
      <c r="A23" s="66"/>
      <c r="B23" s="10" t="s">
        <v>24</v>
      </c>
      <c r="C23" s="5"/>
      <c r="D23" s="26">
        <v>200000</v>
      </c>
      <c r="F23" s="41">
        <v>84434</v>
      </c>
      <c r="G23" t="s">
        <v>51</v>
      </c>
      <c r="H23" s="31"/>
      <c r="J23" s="42" t="s">
        <v>66</v>
      </c>
      <c r="K23" s="22">
        <v>26</v>
      </c>
      <c r="L23" s="22">
        <f t="shared" si="0"/>
        <v>156000</v>
      </c>
      <c r="M23" s="22">
        <v>6000</v>
      </c>
      <c r="N23" s="43"/>
    </row>
    <row r="24" spans="1:14">
      <c r="A24" s="66"/>
      <c r="B24" s="10" t="s">
        <v>23</v>
      </c>
      <c r="C24" s="5"/>
      <c r="D24" s="48">
        <v>100000</v>
      </c>
      <c r="F24" s="41"/>
      <c r="G24" t="s">
        <v>52</v>
      </c>
      <c r="H24" s="31"/>
      <c r="J24" s="42" t="s">
        <v>67</v>
      </c>
      <c r="K24" s="22">
        <v>35</v>
      </c>
      <c r="L24" s="22">
        <f t="shared" si="0"/>
        <v>35000</v>
      </c>
      <c r="M24" s="22">
        <v>1000</v>
      </c>
    </row>
    <row r="25" spans="1:14">
      <c r="A25" s="66"/>
      <c r="B25" s="10" t="s">
        <v>69</v>
      </c>
      <c r="C25" s="5"/>
      <c r="D25" s="48">
        <v>150000</v>
      </c>
      <c r="F25" s="41">
        <v>56590</v>
      </c>
      <c r="G25" t="s">
        <v>53</v>
      </c>
    </row>
    <row r="26" spans="1:14">
      <c r="A26" s="66"/>
      <c r="B26" s="35" t="s">
        <v>27</v>
      </c>
      <c r="C26" s="5"/>
      <c r="D26" s="30">
        <v>300000</v>
      </c>
      <c r="F26" s="41">
        <v>519154</v>
      </c>
      <c r="G26" t="s">
        <v>54</v>
      </c>
    </row>
    <row r="27" spans="1:14">
      <c r="A27" s="66"/>
      <c r="B27" s="18" t="s">
        <v>12</v>
      </c>
      <c r="C27" s="5"/>
      <c r="D27" s="30">
        <v>50000</v>
      </c>
      <c r="F27" s="41">
        <v>47229</v>
      </c>
      <c r="G27" t="s">
        <v>55</v>
      </c>
      <c r="I27" s="31"/>
      <c r="J27" s="50"/>
      <c r="K27" s="43"/>
      <c r="L27" s="43"/>
    </row>
    <row r="28" spans="1:14">
      <c r="A28" s="66"/>
      <c r="B28" s="33" t="s">
        <v>25</v>
      </c>
      <c r="C28" s="6"/>
      <c r="D28" s="30">
        <v>300000</v>
      </c>
      <c r="F28" s="41">
        <v>37871</v>
      </c>
      <c r="G28" t="s">
        <v>56</v>
      </c>
      <c r="I28" s="31"/>
      <c r="J28" s="50"/>
      <c r="K28" s="43"/>
      <c r="L28" s="43"/>
    </row>
    <row r="29" spans="1:14">
      <c r="A29" s="66"/>
      <c r="B29" s="19" t="s">
        <v>21</v>
      </c>
      <c r="C29" s="6"/>
      <c r="D29" s="30">
        <v>400000</v>
      </c>
      <c r="F29" s="41">
        <v>397853</v>
      </c>
      <c r="G29" t="s">
        <v>57</v>
      </c>
      <c r="I29" s="31"/>
      <c r="J29" s="50"/>
      <c r="K29" s="43"/>
      <c r="L29" s="43"/>
    </row>
    <row r="30" spans="1:14">
      <c r="A30" s="66"/>
      <c r="B30" s="19" t="s">
        <v>20</v>
      </c>
      <c r="D30" s="25">
        <v>250000</v>
      </c>
      <c r="F30" s="41">
        <v>228600</v>
      </c>
      <c r="G30" t="s">
        <v>58</v>
      </c>
      <c r="I30" s="31"/>
      <c r="J30" s="50"/>
      <c r="K30" s="43"/>
      <c r="L30" s="43"/>
    </row>
    <row r="31" spans="1:14">
      <c r="A31" s="66"/>
      <c r="B31" s="17" t="s">
        <v>13</v>
      </c>
      <c r="D31" s="30">
        <v>156000</v>
      </c>
      <c r="F31" s="41">
        <v>78000</v>
      </c>
      <c r="G31" t="s">
        <v>59</v>
      </c>
      <c r="I31" s="31"/>
      <c r="J31" s="50"/>
      <c r="K31" s="43"/>
      <c r="L31" s="43"/>
    </row>
    <row r="32" spans="1:14">
      <c r="A32" s="66"/>
      <c r="B32" s="17" t="s">
        <v>14</v>
      </c>
      <c r="D32" s="28">
        <v>100000</v>
      </c>
      <c r="F32" s="41">
        <v>51438</v>
      </c>
      <c r="G32" t="s">
        <v>60</v>
      </c>
      <c r="I32" s="31"/>
      <c r="J32" s="50"/>
      <c r="K32" s="51"/>
      <c r="L32" s="43"/>
    </row>
    <row r="33" spans="1:8">
      <c r="A33" s="67"/>
      <c r="B33" s="17" t="s">
        <v>15</v>
      </c>
      <c r="D33" s="28">
        <v>20000</v>
      </c>
      <c r="F33" s="41">
        <v>15310</v>
      </c>
      <c r="G33" t="s">
        <v>61</v>
      </c>
      <c r="H33" s="31"/>
    </row>
  </sheetData>
  <mergeCells count="5">
    <mergeCell ref="A16:A33"/>
    <mergeCell ref="A1:B1"/>
    <mergeCell ref="A2:A12"/>
    <mergeCell ref="A13:B13"/>
    <mergeCell ref="A15:B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2015</vt:lpstr>
      <vt:lpstr>'2015'!Nyomtatási_terület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USER</cp:lastModifiedBy>
  <cp:lastPrinted>2012-12-12T16:37:29Z</cp:lastPrinted>
  <dcterms:created xsi:type="dcterms:W3CDTF">2006-12-02T11:27:14Z</dcterms:created>
  <dcterms:modified xsi:type="dcterms:W3CDTF">2015-06-30T19:06:06Z</dcterms:modified>
</cp:coreProperties>
</file>